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mandacruise/Downloads/"/>
    </mc:Choice>
  </mc:AlternateContent>
  <xr:revisionPtr revIDLastSave="0" documentId="8_{136F8197-FE50-5F46-8490-C86AE01423F6}" xr6:coauthVersionLast="47" xr6:coauthVersionMax="47" xr10:uidLastSave="{00000000-0000-0000-0000-000000000000}"/>
  <bookViews>
    <workbookView xWindow="1540" yWindow="860" windowWidth="33760" windowHeight="19380" xr2:uid="{00000000-000D-0000-FFFF-FFFF00000000}"/>
  </bookViews>
  <sheets>
    <sheet name="Rockingham Acres T12" sheetId="3" r:id="rId1"/>
    <sheet name="T12 by month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0" i="1" l="1"/>
  <c r="O23" i="1"/>
  <c r="O8" i="1"/>
  <c r="C23" i="3"/>
  <c r="C8" i="3"/>
  <c r="C30" i="3" s="1"/>
  <c r="N23" i="1"/>
  <c r="M30" i="1"/>
  <c r="L30" i="1"/>
  <c r="K30" i="1"/>
  <c r="J30" i="1"/>
  <c r="I30" i="1"/>
  <c r="H30" i="1"/>
  <c r="G30" i="1"/>
  <c r="F30" i="1"/>
  <c r="E30" i="1"/>
  <c r="D30" i="1"/>
  <c r="C30" i="1"/>
  <c r="B30" i="1"/>
  <c r="N29" i="1"/>
  <c r="N30" i="1" s="1"/>
  <c r="M29" i="1"/>
  <c r="L29" i="1"/>
  <c r="K29" i="1"/>
  <c r="J29" i="1"/>
  <c r="I29" i="1"/>
  <c r="H29" i="1"/>
  <c r="G29" i="1"/>
  <c r="F29" i="1"/>
  <c r="E29" i="1"/>
  <c r="D29" i="1"/>
  <c r="C29" i="1"/>
  <c r="B29" i="1"/>
  <c r="N25" i="1"/>
  <c r="N24" i="1"/>
  <c r="N22" i="1"/>
  <c r="M13" i="1"/>
  <c r="L13" i="1"/>
  <c r="K13" i="1"/>
  <c r="J13" i="1"/>
  <c r="I13" i="1"/>
  <c r="H13" i="1"/>
  <c r="G13" i="1"/>
  <c r="F13" i="1"/>
  <c r="E13" i="1"/>
  <c r="D13" i="1"/>
  <c r="C13" i="1"/>
  <c r="B13" i="1"/>
  <c r="N27" i="1"/>
  <c r="N21" i="1"/>
  <c r="N20" i="1"/>
  <c r="N18" i="1"/>
  <c r="N17" i="1"/>
  <c r="N16" i="1"/>
  <c r="N12" i="1"/>
  <c r="N11" i="1"/>
  <c r="N10" i="1"/>
  <c r="N9" i="1"/>
  <c r="N8" i="1"/>
  <c r="N7" i="1"/>
  <c r="N13" i="1" s="1"/>
</calcChain>
</file>

<file path=xl/sharedStrings.xml><?xml version="1.0" encoding="utf-8"?>
<sst xmlns="http://schemas.openxmlformats.org/spreadsheetml/2006/main" count="86" uniqueCount="50">
  <si>
    <t>Voyage Holdings Unlimited, LLC</t>
  </si>
  <si>
    <t>Rockingham Acres P&amp;L TY2LM</t>
  </si>
  <si>
    <t>May 1, 2025-April 30, 2026</t>
  </si>
  <si>
    <t>Income</t>
  </si>
  <si>
    <t>Application Fee</t>
  </si>
  <si>
    <t>Interest Mobile Home Notes</t>
  </si>
  <si>
    <t>Rental Income</t>
  </si>
  <si>
    <t>Late Fee</t>
  </si>
  <si>
    <t>Legal Fee Reimbursements</t>
  </si>
  <si>
    <t>Repair &amp; Septic Reimbursement</t>
  </si>
  <si>
    <t>Total for Income</t>
  </si>
  <si>
    <t/>
  </si>
  <si>
    <t>Expenses</t>
  </si>
  <si>
    <t>Bank Charges &amp; Fees</t>
  </si>
  <si>
    <t>Home Sales Expense</t>
  </si>
  <si>
    <t>Insurance</t>
  </si>
  <si>
    <t>Jun 2025</t>
  </si>
  <si>
    <t>May 2025</t>
  </si>
  <si>
    <t>Postage and Delivery</t>
  </si>
  <si>
    <t>Property Tax</t>
  </si>
  <si>
    <t>Repairs &amp; Maintenance</t>
  </si>
  <si>
    <t>Lawn Maintenance</t>
  </si>
  <si>
    <t>Park Owned Home R&amp;M</t>
  </si>
  <si>
    <t>Salary</t>
  </si>
  <si>
    <t>Sep 2025</t>
  </si>
  <si>
    <t>Aug 2025</t>
  </si>
  <si>
    <t>Jul 2025</t>
  </si>
  <si>
    <t>Taxes &amp; Licenses</t>
  </si>
  <si>
    <t>Utilities</t>
  </si>
  <si>
    <t>Jan 2026</t>
  </si>
  <si>
    <t>Dec 2025</t>
  </si>
  <si>
    <t>Nov 2025</t>
  </si>
  <si>
    <t>Oct 2025</t>
  </si>
  <si>
    <t>Total for Expenses</t>
  </si>
  <si>
    <t>Net Operating Income</t>
  </si>
  <si>
    <t>Feb 2026</t>
  </si>
  <si>
    <t>Mar 2026</t>
  </si>
  <si>
    <t>Apr 2026</t>
  </si>
  <si>
    <t>Total</t>
  </si>
  <si>
    <t>Cash Basis Tuesday, May 12, 2026 05:29 PM GMTZ</t>
  </si>
  <si>
    <t>Total Legal &amp; Professional Services</t>
  </si>
  <si>
    <t>Capital Expenditures</t>
  </si>
  <si>
    <t>Raw T12</t>
  </si>
  <si>
    <t>Adjustments</t>
  </si>
  <si>
    <t>Adjustment Notes</t>
  </si>
  <si>
    <t>Remove CAPEX: Removed home at lot 3 &amp; abandoned an old well (not ongoing capitalized expenses)</t>
  </si>
  <si>
    <t>Adjusted Net Operating Income</t>
  </si>
  <si>
    <t>Adjust for current rent roll (assuming 95% occupancy)</t>
  </si>
  <si>
    <t>Remove - home interest payments on rent-to-owns (principal not included in P&amp;L)</t>
  </si>
  <si>
    <t>Doesn’t include any note payments or values ($48k in principal)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</si>
</sst>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1" fillId="0" borderId="1"/>
    <xf numFmtId="0" fontId="1" fillId="0" borderId="0"/>
    <xf numFmtId="0" fontId="1" fillId="0" borderId="2"/>
  </cellStyleXfs>
  <cellXfs count="24">
    <xf numFmtId="0" fontId="0" fillId="0" borderId="0" xfId="0"/>
    <xf numFmtId="0" fontId="2" fillId="0" borderId="0" xfId="0" applyFont="1" applyAlignment="1">
      <alignment horizontal="center" wrapText="1"/>
    </xf>
    <xf numFmtId="0" fontId="0" fillId="0" borderId="0" xfId="0" applyFont="1" applyAlignment="1">
      <alignment wrapText="1"/>
    </xf>
    <xf numFmtId="0" fontId="0" fillId="0" borderId="0" xfId="0" applyFont="1"/>
    <xf numFmtId="0" fontId="0" fillId="0" borderId="0" xfId="0" applyFont="1" applyAlignment="1">
      <alignment wrapText="1"/>
    </xf>
    <xf numFmtId="0" fontId="2" fillId="0" borderId="1" xfId="1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 indent="1"/>
    </xf>
    <xf numFmtId="4" fontId="3" fillId="0" borderId="0" xfId="0" applyNumberFormat="1" applyFont="1" applyAlignment="1">
      <alignment wrapText="1"/>
    </xf>
    <xf numFmtId="4" fontId="2" fillId="0" borderId="2" xfId="0" applyNumberFormat="1" applyFont="1" applyBorder="1" applyAlignment="1">
      <alignment wrapText="1"/>
    </xf>
    <xf numFmtId="0" fontId="2" fillId="0" borderId="0" xfId="0" applyFont="1" applyAlignment="1">
      <alignment horizontal="left" wrapText="1"/>
    </xf>
    <xf numFmtId="164" fontId="3" fillId="0" borderId="0" xfId="0" applyNumberFormat="1" applyFont="1" applyAlignment="1">
      <alignment wrapText="1"/>
    </xf>
    <xf numFmtId="0" fontId="3" fillId="0" borderId="0" xfId="0" applyFont="1" applyAlignment="1">
      <alignment horizontal="center" wrapText="1"/>
    </xf>
    <xf numFmtId="4" fontId="2" fillId="0" borderId="0" xfId="0" applyNumberFormat="1" applyFont="1" applyBorder="1" applyAlignment="1">
      <alignment wrapText="1"/>
    </xf>
    <xf numFmtId="164" fontId="2" fillId="0" borderId="0" xfId="0" applyNumberFormat="1" applyFont="1" applyBorder="1" applyAlignment="1">
      <alignment wrapText="1"/>
    </xf>
    <xf numFmtId="4" fontId="0" fillId="0" borderId="0" xfId="0" applyNumberFormat="1" applyFont="1"/>
    <xf numFmtId="4" fontId="0" fillId="0" borderId="0" xfId="0" applyNumberFormat="1" applyFont="1" applyAlignment="1">
      <alignment wrapText="1"/>
    </xf>
    <xf numFmtId="4" fontId="3" fillId="0" borderId="0" xfId="0" applyNumberFormat="1" applyFont="1" applyBorder="1" applyAlignment="1">
      <alignment wrapText="1"/>
    </xf>
    <xf numFmtId="164" fontId="3" fillId="0" borderId="0" xfId="0" applyNumberFormat="1" applyFont="1" applyBorder="1" applyAlignment="1">
      <alignment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wrapText="1"/>
    </xf>
    <xf numFmtId="0" fontId="0" fillId="0" borderId="0" xfId="0" applyFont="1" applyBorder="1"/>
    <xf numFmtId="0" fontId="2" fillId="0" borderId="0" xfId="0" applyFont="1" applyBorder="1" applyAlignment="1">
      <alignment horizontal="left" wrapText="1"/>
    </xf>
  </cellXfs>
  <cellStyles count="4">
    <cellStyle name="GroupedCellStyle" xfId="2" xr:uid="{00000000-0005-0000-0000-000007000000}"/>
    <cellStyle name="HeaderCellStyle" xfId="1" xr:uid="{00000000-0005-0000-0000-000006000000}"/>
    <cellStyle name="Normal" xfId="0" builtinId="0"/>
    <cellStyle name="TotalCellStyle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E0C06-EC5C-154B-AE44-E0FF14B7C4A6}">
  <dimension ref="A1:D49"/>
  <sheetViews>
    <sheetView tabSelected="1" workbookViewId="0">
      <selection activeCell="C33" sqref="C33"/>
    </sheetView>
  </sheetViews>
  <sheetFormatPr baseColWidth="10" defaultColWidth="11.33203125" defaultRowHeight="16" x14ac:dyDescent="0.2"/>
  <cols>
    <col min="1" max="1" width="42.83203125" style="4" customWidth="1"/>
    <col min="2" max="2" width="10.33203125" style="4" bestFit="1" customWidth="1"/>
    <col min="3" max="3" width="13.33203125" style="3" bestFit="1" customWidth="1"/>
    <col min="4" max="4" width="85.6640625" style="3" bestFit="1" customWidth="1"/>
    <col min="5" max="16384" width="11.33203125" style="3"/>
  </cols>
  <sheetData>
    <row r="1" spans="1:4" x14ac:dyDescent="0.2">
      <c r="A1" s="1" t="s">
        <v>0</v>
      </c>
      <c r="B1" s="2"/>
    </row>
    <row r="2" spans="1:4" x14ac:dyDescent="0.2">
      <c r="A2" s="1" t="s">
        <v>1</v>
      </c>
      <c r="B2" s="2"/>
    </row>
    <row r="3" spans="1:4" x14ac:dyDescent="0.2">
      <c r="A3" s="1" t="s">
        <v>2</v>
      </c>
      <c r="B3" s="2"/>
    </row>
    <row r="5" spans="1:4" ht="17" x14ac:dyDescent="0.2">
      <c r="A5" s="5" t="s">
        <v>11</v>
      </c>
      <c r="B5" s="5" t="s">
        <v>42</v>
      </c>
      <c r="C5" s="5" t="s">
        <v>43</v>
      </c>
      <c r="D5" s="5" t="s">
        <v>44</v>
      </c>
    </row>
    <row r="6" spans="1:4" ht="17" x14ac:dyDescent="0.2">
      <c r="A6" s="6" t="s">
        <v>3</v>
      </c>
    </row>
    <row r="7" spans="1:4" ht="17" x14ac:dyDescent="0.2">
      <c r="A7" s="8" t="s">
        <v>4</v>
      </c>
      <c r="B7" s="9">
        <v>900</v>
      </c>
    </row>
    <row r="8" spans="1:4" ht="17" x14ac:dyDescent="0.2">
      <c r="A8" s="8" t="s">
        <v>5</v>
      </c>
      <c r="B8" s="9">
        <v>5156.9000000000005</v>
      </c>
      <c r="C8" s="16">
        <f>-B8</f>
        <v>-5156.9000000000005</v>
      </c>
      <c r="D8" s="3" t="s">
        <v>48</v>
      </c>
    </row>
    <row r="9" spans="1:4" ht="17" x14ac:dyDescent="0.2">
      <c r="A9" s="8" t="s">
        <v>6</v>
      </c>
      <c r="B9" s="9">
        <v>72087.049999999988</v>
      </c>
      <c r="C9" s="16">
        <v>4862.9500000000116</v>
      </c>
      <c r="D9" s="3" t="s">
        <v>47</v>
      </c>
    </row>
    <row r="10" spans="1:4" ht="17" x14ac:dyDescent="0.2">
      <c r="A10" s="8" t="s">
        <v>7</v>
      </c>
      <c r="B10" s="9">
        <v>1180.5</v>
      </c>
    </row>
    <row r="11" spans="1:4" ht="17" x14ac:dyDescent="0.2">
      <c r="A11" s="8" t="s">
        <v>8</v>
      </c>
      <c r="B11" s="9">
        <v>312</v>
      </c>
    </row>
    <row r="12" spans="1:4" ht="17" x14ac:dyDescent="0.2">
      <c r="A12" s="8" t="s">
        <v>9</v>
      </c>
      <c r="B12" s="18">
        <v>240</v>
      </c>
    </row>
    <row r="13" spans="1:4" ht="17" x14ac:dyDescent="0.2">
      <c r="A13" s="11" t="s">
        <v>10</v>
      </c>
      <c r="B13" s="14">
        <v>79876.449999999983</v>
      </c>
    </row>
    <row r="14" spans="1:4" x14ac:dyDescent="0.2">
      <c r="A14" s="6"/>
      <c r="B14" s="19"/>
    </row>
    <row r="15" spans="1:4" ht="17" x14ac:dyDescent="0.2">
      <c r="A15" s="6" t="s">
        <v>12</v>
      </c>
    </row>
    <row r="16" spans="1:4" ht="17" x14ac:dyDescent="0.2">
      <c r="A16" s="8" t="s">
        <v>13</v>
      </c>
      <c r="B16" s="9">
        <v>3</v>
      </c>
    </row>
    <row r="17" spans="1:4" ht="17" x14ac:dyDescent="0.2">
      <c r="A17" s="8" t="s">
        <v>14</v>
      </c>
      <c r="B17" s="9">
        <v>432.56</v>
      </c>
    </row>
    <row r="18" spans="1:4" ht="17" x14ac:dyDescent="0.2">
      <c r="A18" s="8" t="s">
        <v>15</v>
      </c>
      <c r="B18" s="9">
        <v>1598.45</v>
      </c>
    </row>
    <row r="19" spans="1:4" ht="17" x14ac:dyDescent="0.2">
      <c r="A19" s="8" t="s">
        <v>40</v>
      </c>
      <c r="B19" s="19">
        <v>2099.8999999999996</v>
      </c>
    </row>
    <row r="20" spans="1:4" ht="17" x14ac:dyDescent="0.2">
      <c r="A20" s="8" t="s">
        <v>18</v>
      </c>
      <c r="B20" s="9">
        <v>38.26</v>
      </c>
    </row>
    <row r="21" spans="1:4" ht="17" x14ac:dyDescent="0.2">
      <c r="A21" s="8" t="s">
        <v>19</v>
      </c>
      <c r="B21" s="9">
        <v>2945.5299999999997</v>
      </c>
    </row>
    <row r="22" spans="1:4" ht="17" x14ac:dyDescent="0.2">
      <c r="A22" s="8" t="s">
        <v>20</v>
      </c>
      <c r="B22" s="9">
        <v>1545.69</v>
      </c>
    </row>
    <row r="23" spans="1:4" ht="17" x14ac:dyDescent="0.2">
      <c r="A23" s="8" t="s">
        <v>41</v>
      </c>
      <c r="B23" s="9">
        <v>4545.29</v>
      </c>
      <c r="C23" s="16">
        <f>B23</f>
        <v>4545.29</v>
      </c>
      <c r="D23" s="3" t="s">
        <v>45</v>
      </c>
    </row>
    <row r="24" spans="1:4" ht="17" x14ac:dyDescent="0.2">
      <c r="A24" s="8" t="s">
        <v>21</v>
      </c>
      <c r="B24" s="9">
        <v>3430</v>
      </c>
    </row>
    <row r="25" spans="1:4" ht="17" x14ac:dyDescent="0.2">
      <c r="A25" s="8" t="s">
        <v>22</v>
      </c>
      <c r="B25" s="9">
        <v>5203.5</v>
      </c>
    </row>
    <row r="26" spans="1:4" ht="17" x14ac:dyDescent="0.2">
      <c r="A26" s="8" t="s">
        <v>23</v>
      </c>
      <c r="B26" s="12">
        <v>3752.4299999999994</v>
      </c>
    </row>
    <row r="27" spans="1:4" ht="17" x14ac:dyDescent="0.2">
      <c r="A27" s="8" t="s">
        <v>27</v>
      </c>
      <c r="B27" s="9">
        <v>522.5</v>
      </c>
    </row>
    <row r="28" spans="1:4" ht="17" x14ac:dyDescent="0.2">
      <c r="A28" s="8" t="s">
        <v>28</v>
      </c>
      <c r="B28" s="19">
        <v>6722.04</v>
      </c>
    </row>
    <row r="29" spans="1:4" ht="17" x14ac:dyDescent="0.2">
      <c r="A29" s="11" t="s">
        <v>33</v>
      </c>
      <c r="B29" s="14">
        <v>32839.15</v>
      </c>
    </row>
    <row r="30" spans="1:4" ht="17" x14ac:dyDescent="0.2">
      <c r="A30" s="11" t="s">
        <v>34</v>
      </c>
      <c r="B30" s="10">
        <v>47037.299999999981</v>
      </c>
      <c r="C30" s="10">
        <f>B30+SUM(C6:C29)</f>
        <v>51288.639999999992</v>
      </c>
      <c r="D30" s="10" t="s">
        <v>46</v>
      </c>
    </row>
    <row r="31" spans="1:4" s="22" customFormat="1" x14ac:dyDescent="0.2">
      <c r="A31" s="20"/>
      <c r="B31" s="21"/>
      <c r="D31" s="22" t="s">
        <v>49</v>
      </c>
    </row>
    <row r="32" spans="1:4" s="22" customFormat="1" x14ac:dyDescent="0.2">
      <c r="A32" s="20"/>
      <c r="B32" s="21"/>
    </row>
    <row r="33" spans="1:2" s="22" customFormat="1" x14ac:dyDescent="0.2">
      <c r="A33" s="23"/>
      <c r="B33" s="14"/>
    </row>
    <row r="34" spans="1:2" s="22" customFormat="1" x14ac:dyDescent="0.2">
      <c r="A34" s="23"/>
      <c r="B34" s="15"/>
    </row>
    <row r="49" spans="1:2" x14ac:dyDescent="0.2">
      <c r="A49" s="13" t="s">
        <v>39</v>
      </c>
      <c r="B49" s="2"/>
    </row>
  </sheetData>
  <mergeCells count="4">
    <mergeCell ref="A1:B1"/>
    <mergeCell ref="A2:B2"/>
    <mergeCell ref="A3:B3"/>
    <mergeCell ref="A49:B4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B3FEF-A70D-B944-82F4-C9836B181100}">
  <dimension ref="A1:P49"/>
  <sheetViews>
    <sheetView workbookViewId="0">
      <selection activeCell="B39" sqref="B39"/>
    </sheetView>
  </sheetViews>
  <sheetFormatPr baseColWidth="10" defaultColWidth="11.33203125" defaultRowHeight="16" x14ac:dyDescent="0.2"/>
  <cols>
    <col min="1" max="1" width="42.83203125" style="4" customWidth="1"/>
    <col min="2" max="2" width="10.33203125" style="4" bestFit="1" customWidth="1"/>
    <col min="3" max="4" width="9.83203125" style="4" bestFit="1" customWidth="1"/>
    <col min="5" max="5" width="10.1640625" style="4" bestFit="1" customWidth="1"/>
    <col min="6" max="6" width="10" style="4" bestFit="1" customWidth="1"/>
    <col min="7" max="7" width="9.6640625" style="4" bestFit="1" customWidth="1"/>
    <col min="8" max="8" width="10.1640625" style="4" bestFit="1" customWidth="1"/>
    <col min="9" max="9" width="10.33203125" style="4" bestFit="1" customWidth="1"/>
    <col min="10" max="11" width="9.83203125" style="4" bestFit="1" customWidth="1"/>
    <col min="12" max="12" width="10" style="4" bestFit="1" customWidth="1"/>
    <col min="13" max="13" width="9.83203125" style="4" bestFit="1" customWidth="1"/>
    <col min="14" max="14" width="12.6640625" style="4" bestFit="1" customWidth="1"/>
    <col min="15" max="15" width="13.33203125" style="3" bestFit="1" customWidth="1"/>
    <col min="16" max="16" width="85.6640625" style="3" bestFit="1" customWidth="1"/>
    <col min="17" max="16384" width="11.33203125" style="3"/>
  </cols>
  <sheetData>
    <row r="1" spans="1:16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6" x14ac:dyDescent="0.2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6" x14ac:dyDescent="0.2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5" spans="1:16" ht="17" x14ac:dyDescent="0.2">
      <c r="A5" s="5" t="s">
        <v>11</v>
      </c>
      <c r="B5" s="5" t="s">
        <v>17</v>
      </c>
      <c r="C5" s="5" t="s">
        <v>16</v>
      </c>
      <c r="D5" s="5" t="s">
        <v>26</v>
      </c>
      <c r="E5" s="5" t="s">
        <v>25</v>
      </c>
      <c r="F5" s="5" t="s">
        <v>24</v>
      </c>
      <c r="G5" s="5" t="s">
        <v>32</v>
      </c>
      <c r="H5" s="5" t="s">
        <v>31</v>
      </c>
      <c r="I5" s="5" t="s">
        <v>30</v>
      </c>
      <c r="J5" s="5" t="s">
        <v>29</v>
      </c>
      <c r="K5" s="5" t="s">
        <v>35</v>
      </c>
      <c r="L5" s="5" t="s">
        <v>36</v>
      </c>
      <c r="M5" s="5" t="s">
        <v>37</v>
      </c>
      <c r="N5" s="5" t="s">
        <v>38</v>
      </c>
      <c r="O5" s="5" t="s">
        <v>43</v>
      </c>
      <c r="P5" s="5" t="s">
        <v>44</v>
      </c>
    </row>
    <row r="6" spans="1:16" ht="17" x14ac:dyDescent="0.2">
      <c r="A6" s="6" t="s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6" ht="17" x14ac:dyDescent="0.2">
      <c r="A7" s="8" t="s">
        <v>4</v>
      </c>
      <c r="B7" s="7"/>
      <c r="C7" s="9">
        <v>50</v>
      </c>
      <c r="D7" s="9">
        <v>-50</v>
      </c>
      <c r="E7" s="7"/>
      <c r="F7" s="7"/>
      <c r="G7" s="9">
        <v>200</v>
      </c>
      <c r="H7" s="9">
        <v>150</v>
      </c>
      <c r="I7" s="9">
        <v>100</v>
      </c>
      <c r="J7" s="9">
        <v>50</v>
      </c>
      <c r="K7" s="9">
        <v>350</v>
      </c>
      <c r="L7" s="7"/>
      <c r="M7" s="9">
        <v>50</v>
      </c>
      <c r="N7" s="9">
        <f t="shared" ref="N7:N12" si="0">B7+C7+D7+E7+F7+G7+H7+I7+J7+K7+L7+M7</f>
        <v>900</v>
      </c>
    </row>
    <row r="8" spans="1:16" ht="17" x14ac:dyDescent="0.2">
      <c r="A8" s="8" t="s">
        <v>5</v>
      </c>
      <c r="B8" s="9">
        <v>469.41</v>
      </c>
      <c r="C8" s="9">
        <v>457.11</v>
      </c>
      <c r="D8" s="9">
        <v>444.65</v>
      </c>
      <c r="E8" s="9">
        <v>395.02</v>
      </c>
      <c r="F8" s="9">
        <v>456.34</v>
      </c>
      <c r="G8" s="9">
        <v>406.43</v>
      </c>
      <c r="H8" s="9">
        <v>393.36</v>
      </c>
      <c r="I8" s="9">
        <v>447.27</v>
      </c>
      <c r="J8" s="9">
        <v>299.76</v>
      </c>
      <c r="K8" s="9">
        <v>575.58000000000004</v>
      </c>
      <c r="L8" s="9">
        <v>365.35</v>
      </c>
      <c r="M8" s="9">
        <v>446.62</v>
      </c>
      <c r="N8" s="9">
        <f t="shared" si="0"/>
        <v>5156.9000000000005</v>
      </c>
      <c r="O8" s="16">
        <f>-N8</f>
        <v>-5156.9000000000005</v>
      </c>
      <c r="P8" s="3" t="s">
        <v>48</v>
      </c>
    </row>
    <row r="9" spans="1:16" ht="17" x14ac:dyDescent="0.2">
      <c r="A9" s="8" t="s">
        <v>6</v>
      </c>
      <c r="B9" s="9">
        <v>6273.34</v>
      </c>
      <c r="C9" s="9">
        <v>4738.42</v>
      </c>
      <c r="D9" s="9">
        <v>7142.42</v>
      </c>
      <c r="E9" s="9">
        <v>5656.96</v>
      </c>
      <c r="F9" s="9">
        <v>5932.88</v>
      </c>
      <c r="G9" s="9">
        <v>5070.32</v>
      </c>
      <c r="H9" s="9">
        <v>6612.56</v>
      </c>
      <c r="I9" s="9">
        <v>5590.88</v>
      </c>
      <c r="J9" s="9">
        <v>4586.88</v>
      </c>
      <c r="K9" s="9">
        <v>7182.5</v>
      </c>
      <c r="L9" s="9">
        <v>6380.98</v>
      </c>
      <c r="M9" s="9">
        <v>6918.91</v>
      </c>
      <c r="N9" s="9">
        <f t="shared" si="0"/>
        <v>72087.049999999988</v>
      </c>
      <c r="O9" s="16">
        <v>4862.9500000000116</v>
      </c>
      <c r="P9" s="3" t="s">
        <v>47</v>
      </c>
    </row>
    <row r="10" spans="1:16" ht="17" x14ac:dyDescent="0.2">
      <c r="A10" s="8" t="s">
        <v>7</v>
      </c>
      <c r="B10" s="9">
        <v>105.08</v>
      </c>
      <c r="C10" s="9">
        <v>109.74</v>
      </c>
      <c r="D10" s="9">
        <v>165.26</v>
      </c>
      <c r="E10" s="9">
        <v>120</v>
      </c>
      <c r="F10" s="9">
        <v>150</v>
      </c>
      <c r="G10" s="9">
        <v>74.680000000000007</v>
      </c>
      <c r="H10" s="9">
        <v>120.32</v>
      </c>
      <c r="I10" s="9">
        <v>105</v>
      </c>
      <c r="J10" s="9">
        <v>15</v>
      </c>
      <c r="K10" s="9">
        <v>50.42</v>
      </c>
      <c r="L10" s="9">
        <v>90</v>
      </c>
      <c r="M10" s="9">
        <v>75</v>
      </c>
      <c r="N10" s="9">
        <f t="shared" si="0"/>
        <v>1180.5</v>
      </c>
    </row>
    <row r="11" spans="1:16" ht="17" x14ac:dyDescent="0.2">
      <c r="A11" s="8" t="s">
        <v>8</v>
      </c>
      <c r="B11" s="7"/>
      <c r="C11" s="7"/>
      <c r="D11" s="7"/>
      <c r="E11" s="7"/>
      <c r="F11" s="7"/>
      <c r="G11" s="7"/>
      <c r="H11" s="9">
        <v>126</v>
      </c>
      <c r="I11" s="9">
        <v>186</v>
      </c>
      <c r="J11" s="7"/>
      <c r="K11" s="7"/>
      <c r="L11" s="7"/>
      <c r="M11" s="7"/>
      <c r="N11" s="9">
        <f t="shared" si="0"/>
        <v>312</v>
      </c>
    </row>
    <row r="12" spans="1:16" ht="17" x14ac:dyDescent="0.2">
      <c r="A12" s="8" t="s">
        <v>9</v>
      </c>
      <c r="B12" s="21"/>
      <c r="C12" s="21"/>
      <c r="D12" s="21"/>
      <c r="E12" s="21"/>
      <c r="F12" s="18">
        <v>80</v>
      </c>
      <c r="G12" s="18">
        <v>80</v>
      </c>
      <c r="H12" s="18">
        <v>80</v>
      </c>
      <c r="I12" s="21"/>
      <c r="J12" s="21"/>
      <c r="K12" s="21"/>
      <c r="L12" s="21"/>
      <c r="M12" s="21"/>
      <c r="N12" s="18">
        <f t="shared" si="0"/>
        <v>240</v>
      </c>
    </row>
    <row r="13" spans="1:16" ht="17" x14ac:dyDescent="0.2">
      <c r="A13" s="11" t="s">
        <v>10</v>
      </c>
      <c r="B13" s="14">
        <f>SUM(B7:B12)</f>
        <v>6847.83</v>
      </c>
      <c r="C13" s="14">
        <f t="shared" ref="C13:N13" si="1">SUM(C7:C12)</f>
        <v>5355.2699999999995</v>
      </c>
      <c r="D13" s="14">
        <f t="shared" si="1"/>
        <v>7702.33</v>
      </c>
      <c r="E13" s="14">
        <f t="shared" si="1"/>
        <v>6171.98</v>
      </c>
      <c r="F13" s="14">
        <f t="shared" si="1"/>
        <v>6619.22</v>
      </c>
      <c r="G13" s="14">
        <f t="shared" si="1"/>
        <v>5831.43</v>
      </c>
      <c r="H13" s="14">
        <f t="shared" si="1"/>
        <v>7482.24</v>
      </c>
      <c r="I13" s="14">
        <f t="shared" si="1"/>
        <v>6429.15</v>
      </c>
      <c r="J13" s="14">
        <f t="shared" si="1"/>
        <v>4951.6400000000003</v>
      </c>
      <c r="K13" s="14">
        <f t="shared" si="1"/>
        <v>8158.5</v>
      </c>
      <c r="L13" s="14">
        <f t="shared" si="1"/>
        <v>6836.33</v>
      </c>
      <c r="M13" s="14">
        <f t="shared" si="1"/>
        <v>7490.53</v>
      </c>
      <c r="N13" s="14">
        <f t="shared" si="1"/>
        <v>79876.449999999983</v>
      </c>
    </row>
    <row r="14" spans="1:16" x14ac:dyDescent="0.2">
      <c r="A14" s="6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9"/>
    </row>
    <row r="15" spans="1:16" ht="17" x14ac:dyDescent="0.2">
      <c r="A15" s="6" t="s">
        <v>12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6" ht="17" x14ac:dyDescent="0.2">
      <c r="A16" s="8" t="s">
        <v>13</v>
      </c>
      <c r="B16" s="7"/>
      <c r="C16" s="7"/>
      <c r="D16" s="7"/>
      <c r="E16" s="7"/>
      <c r="F16" s="9">
        <v>3</v>
      </c>
      <c r="G16" s="7"/>
      <c r="H16" s="7"/>
      <c r="I16" s="7"/>
      <c r="J16" s="7"/>
      <c r="K16" s="7"/>
      <c r="L16" s="7"/>
      <c r="M16" s="7"/>
      <c r="N16" s="9">
        <f>B16+C16+D16+E16+F16+G16+H16+I16+J16+K16+L16+M16</f>
        <v>3</v>
      </c>
    </row>
    <row r="17" spans="1:16" ht="17" x14ac:dyDescent="0.2">
      <c r="A17" s="8" t="s">
        <v>14</v>
      </c>
      <c r="B17" s="7"/>
      <c r="C17" s="7"/>
      <c r="D17" s="7"/>
      <c r="E17" s="7"/>
      <c r="F17" s="9">
        <v>67.56</v>
      </c>
      <c r="G17" s="9">
        <v>150</v>
      </c>
      <c r="H17" s="7"/>
      <c r="I17" s="7"/>
      <c r="J17" s="9">
        <v>90</v>
      </c>
      <c r="K17" s="9">
        <v>125</v>
      </c>
      <c r="L17" s="7"/>
      <c r="M17" s="7"/>
      <c r="N17" s="9">
        <f>B17+C17+D17+E17+F17+G17+H17+I17+J17+K17+L17+M17</f>
        <v>432.56</v>
      </c>
    </row>
    <row r="18" spans="1:16" ht="17" x14ac:dyDescent="0.2">
      <c r="A18" s="8" t="s">
        <v>15</v>
      </c>
      <c r="B18" s="7"/>
      <c r="C18" s="7"/>
      <c r="D18" s="7"/>
      <c r="E18" s="7"/>
      <c r="F18" s="7"/>
      <c r="G18" s="9">
        <v>-20.010000000000002</v>
      </c>
      <c r="H18" s="7"/>
      <c r="I18" s="9">
        <v>1618.46</v>
      </c>
      <c r="J18" s="7"/>
      <c r="K18" s="7"/>
      <c r="L18" s="7"/>
      <c r="M18" s="7"/>
      <c r="N18" s="9">
        <f>B18+C18+D18+E18+F18+G18+H18+I18+J18+K18+L18+M18</f>
        <v>1598.45</v>
      </c>
    </row>
    <row r="19" spans="1:16" ht="17" x14ac:dyDescent="0.2">
      <c r="A19" s="8" t="s">
        <v>40</v>
      </c>
      <c r="B19" s="18">
        <v>169.75</v>
      </c>
      <c r="C19" s="18">
        <v>67.900000000000006</v>
      </c>
      <c r="D19" s="18">
        <v>81.14</v>
      </c>
      <c r="E19" s="18">
        <v>273.56</v>
      </c>
      <c r="F19" s="18">
        <v>30</v>
      </c>
      <c r="G19" s="18">
        <v>89.1</v>
      </c>
      <c r="H19" s="18">
        <v>399.34000000000003</v>
      </c>
      <c r="I19" s="18">
        <v>265.56</v>
      </c>
      <c r="J19" s="18">
        <v>303</v>
      </c>
      <c r="K19" s="18">
        <v>25</v>
      </c>
      <c r="L19" s="18">
        <v>295.55</v>
      </c>
      <c r="M19" s="18">
        <v>100</v>
      </c>
      <c r="N19" s="19">
        <v>2099.8999999999996</v>
      </c>
    </row>
    <row r="20" spans="1:16" ht="17" x14ac:dyDescent="0.2">
      <c r="A20" s="8" t="s">
        <v>18</v>
      </c>
      <c r="B20" s="9">
        <v>17.25</v>
      </c>
      <c r="C20" s="7"/>
      <c r="D20" s="7"/>
      <c r="E20" s="7"/>
      <c r="F20" s="7"/>
      <c r="G20" s="7"/>
      <c r="H20" s="9">
        <v>11.9</v>
      </c>
      <c r="I20" s="7"/>
      <c r="J20" s="9">
        <v>9.11</v>
      </c>
      <c r="K20" s="7"/>
      <c r="L20" s="7"/>
      <c r="M20" s="7"/>
      <c r="N20" s="9">
        <f t="shared" ref="N20:N26" si="2">B20+C20+D20+E20+F20+G20+H20+I20+J20+K20+L20+M20</f>
        <v>38.26</v>
      </c>
    </row>
    <row r="21" spans="1:16" ht="17" x14ac:dyDescent="0.2">
      <c r="A21" s="8" t="s">
        <v>19</v>
      </c>
      <c r="B21" s="9">
        <v>500.91</v>
      </c>
      <c r="C21" s="9">
        <v>504.67</v>
      </c>
      <c r="D21" s="7"/>
      <c r="E21" s="7"/>
      <c r="F21" s="7"/>
      <c r="G21" s="7"/>
      <c r="H21" s="7"/>
      <c r="I21" s="9">
        <v>389.5</v>
      </c>
      <c r="J21" s="9">
        <v>389.5</v>
      </c>
      <c r="K21" s="9">
        <v>381.95</v>
      </c>
      <c r="L21" s="9">
        <v>389.5</v>
      </c>
      <c r="M21" s="9">
        <v>389.5</v>
      </c>
      <c r="N21" s="9">
        <f t="shared" si="2"/>
        <v>2945.5299999999997</v>
      </c>
    </row>
    <row r="22" spans="1:16" ht="17" x14ac:dyDescent="0.2">
      <c r="A22" s="8" t="s">
        <v>20</v>
      </c>
      <c r="B22" s="9">
        <v>75</v>
      </c>
      <c r="C22" s="9"/>
      <c r="D22" s="9"/>
      <c r="E22" s="9"/>
      <c r="F22" s="9"/>
      <c r="G22" s="9"/>
      <c r="H22" s="9">
        <v>1100</v>
      </c>
      <c r="I22" s="9"/>
      <c r="J22" s="9">
        <v>300</v>
      </c>
      <c r="K22" s="9">
        <v>60</v>
      </c>
      <c r="L22" s="9">
        <v>10.69</v>
      </c>
      <c r="M22" s="9"/>
      <c r="N22" s="9">
        <f t="shared" si="2"/>
        <v>1545.69</v>
      </c>
    </row>
    <row r="23" spans="1:16" ht="17" x14ac:dyDescent="0.2">
      <c r="A23" s="8" t="s">
        <v>41</v>
      </c>
      <c r="B23" s="9"/>
      <c r="C23" s="9"/>
      <c r="D23" s="9"/>
      <c r="E23" s="9"/>
      <c r="F23" s="9"/>
      <c r="G23" s="9"/>
      <c r="H23" s="9"/>
      <c r="I23" s="9">
        <v>3901.26</v>
      </c>
      <c r="J23" s="9"/>
      <c r="K23" s="9">
        <v>644.03</v>
      </c>
      <c r="L23" s="9"/>
      <c r="M23" s="9"/>
      <c r="N23" s="9">
        <f t="shared" si="2"/>
        <v>4545.29</v>
      </c>
      <c r="O23" s="16">
        <f>N23</f>
        <v>4545.29</v>
      </c>
      <c r="P23" s="3" t="s">
        <v>45</v>
      </c>
    </row>
    <row r="24" spans="1:16" ht="17" x14ac:dyDescent="0.2">
      <c r="A24" s="8" t="s">
        <v>21</v>
      </c>
      <c r="B24" s="9">
        <v>450</v>
      </c>
      <c r="C24" s="9">
        <v>450</v>
      </c>
      <c r="D24" s="9">
        <v>450</v>
      </c>
      <c r="E24" s="9">
        <v>490</v>
      </c>
      <c r="F24" s="9">
        <v>530</v>
      </c>
      <c r="G24" s="9">
        <v>530</v>
      </c>
      <c r="H24" s="9">
        <v>530</v>
      </c>
      <c r="I24" s="9"/>
      <c r="J24" s="9"/>
      <c r="K24" s="9"/>
      <c r="L24" s="9"/>
      <c r="M24" s="9"/>
      <c r="N24" s="9">
        <f t="shared" si="2"/>
        <v>3430</v>
      </c>
    </row>
    <row r="25" spans="1:16" ht="17" x14ac:dyDescent="0.2">
      <c r="A25" s="8" t="s">
        <v>22</v>
      </c>
      <c r="B25" s="9">
        <v>650</v>
      </c>
      <c r="C25" s="9">
        <v>800</v>
      </c>
      <c r="D25" s="9">
        <v>300</v>
      </c>
      <c r="E25" s="9">
        <v>75</v>
      </c>
      <c r="F25" s="9">
        <v>1581.01</v>
      </c>
      <c r="G25" s="9"/>
      <c r="H25" s="9">
        <v>1450</v>
      </c>
      <c r="I25" s="9"/>
      <c r="J25" s="9">
        <v>22.49</v>
      </c>
      <c r="K25" s="9">
        <v>125</v>
      </c>
      <c r="L25" s="9"/>
      <c r="M25" s="9">
        <v>200</v>
      </c>
      <c r="N25" s="9">
        <f t="shared" si="2"/>
        <v>5203.5</v>
      </c>
    </row>
    <row r="26" spans="1:16" ht="17" x14ac:dyDescent="0.2">
      <c r="A26" s="8" t="s">
        <v>23</v>
      </c>
      <c r="B26" s="9">
        <v>220</v>
      </c>
      <c r="C26" s="9">
        <v>85</v>
      </c>
      <c r="D26" s="9">
        <v>110</v>
      </c>
      <c r="E26" s="9">
        <v>60</v>
      </c>
      <c r="F26" s="9">
        <v>170</v>
      </c>
      <c r="G26" s="9">
        <v>130</v>
      </c>
      <c r="H26" s="9">
        <v>335</v>
      </c>
      <c r="I26" s="9">
        <v>120</v>
      </c>
      <c r="J26" s="9">
        <v>600</v>
      </c>
      <c r="K26" s="9">
        <v>898.93</v>
      </c>
      <c r="L26" s="9">
        <v>479.2</v>
      </c>
      <c r="M26" s="9">
        <v>544.29999999999995</v>
      </c>
      <c r="N26" s="12">
        <v>3752.4299999999994</v>
      </c>
    </row>
    <row r="27" spans="1:16" ht="17" x14ac:dyDescent="0.2">
      <c r="A27" s="8" t="s">
        <v>27</v>
      </c>
      <c r="B27" s="7"/>
      <c r="C27" s="7"/>
      <c r="D27" s="7"/>
      <c r="E27" s="7"/>
      <c r="F27" s="7"/>
      <c r="G27" s="7"/>
      <c r="H27" s="7"/>
      <c r="I27" s="7"/>
      <c r="J27" s="7"/>
      <c r="K27" s="9">
        <v>380</v>
      </c>
      <c r="L27" s="7"/>
      <c r="M27" s="9">
        <v>142.5</v>
      </c>
      <c r="N27" s="9">
        <f>B27+C27+D27+E27+F27+G27+H27+I27+J27+K27+L27+M27</f>
        <v>522.5</v>
      </c>
    </row>
    <row r="28" spans="1:16" ht="17" x14ac:dyDescent="0.2">
      <c r="A28" s="8" t="s">
        <v>28</v>
      </c>
      <c r="B28" s="18">
        <v>541.99</v>
      </c>
      <c r="C28" s="18">
        <v>534.95000000000005</v>
      </c>
      <c r="D28" s="18">
        <v>531.51</v>
      </c>
      <c r="E28" s="18">
        <v>531.70000000000005</v>
      </c>
      <c r="F28" s="18">
        <v>541.06000000000006</v>
      </c>
      <c r="G28" s="18">
        <v>463</v>
      </c>
      <c r="H28" s="18">
        <v>466</v>
      </c>
      <c r="I28" s="18">
        <v>466</v>
      </c>
      <c r="J28" s="18">
        <v>735.75</v>
      </c>
      <c r="K28" s="18">
        <v>610</v>
      </c>
      <c r="L28" s="18">
        <v>724.36</v>
      </c>
      <c r="M28" s="18">
        <v>575.72</v>
      </c>
      <c r="N28" s="19">
        <v>6722.04</v>
      </c>
    </row>
    <row r="29" spans="1:16" ht="17" x14ac:dyDescent="0.2">
      <c r="A29" s="11" t="s">
        <v>33</v>
      </c>
      <c r="B29" s="14">
        <f>SUM(B16:B28)</f>
        <v>2624.8999999999996</v>
      </c>
      <c r="C29" s="14">
        <f t="shared" ref="C29:N29" si="3">SUM(C16:C28)</f>
        <v>2442.5200000000004</v>
      </c>
      <c r="D29" s="14">
        <f t="shared" si="3"/>
        <v>1472.65</v>
      </c>
      <c r="E29" s="14">
        <f t="shared" si="3"/>
        <v>1430.26</v>
      </c>
      <c r="F29" s="14">
        <f t="shared" si="3"/>
        <v>2922.6299999999997</v>
      </c>
      <c r="G29" s="14">
        <f t="shared" si="3"/>
        <v>1342.0900000000001</v>
      </c>
      <c r="H29" s="14">
        <f t="shared" si="3"/>
        <v>4292.24</v>
      </c>
      <c r="I29" s="14">
        <f t="shared" si="3"/>
        <v>6760.7800000000007</v>
      </c>
      <c r="J29" s="14">
        <f t="shared" si="3"/>
        <v>2449.8500000000004</v>
      </c>
      <c r="K29" s="14">
        <f t="shared" si="3"/>
        <v>3249.91</v>
      </c>
      <c r="L29" s="14">
        <f t="shared" si="3"/>
        <v>1899.3000000000002</v>
      </c>
      <c r="M29" s="14">
        <f t="shared" si="3"/>
        <v>1952.02</v>
      </c>
      <c r="N29" s="14">
        <f t="shared" si="3"/>
        <v>32839.15</v>
      </c>
    </row>
    <row r="30" spans="1:16" ht="17" x14ac:dyDescent="0.2">
      <c r="A30" s="11" t="s">
        <v>34</v>
      </c>
      <c r="B30" s="10">
        <f>B13-B29</f>
        <v>4222.93</v>
      </c>
      <c r="C30" s="10">
        <f t="shared" ref="C30:N30" si="4">C13-C29</f>
        <v>2912.7499999999991</v>
      </c>
      <c r="D30" s="10">
        <f t="shared" si="4"/>
        <v>6229.68</v>
      </c>
      <c r="E30" s="10">
        <f t="shared" si="4"/>
        <v>4741.7199999999993</v>
      </c>
      <c r="F30" s="10">
        <f t="shared" si="4"/>
        <v>3696.5900000000006</v>
      </c>
      <c r="G30" s="10">
        <f t="shared" si="4"/>
        <v>4489.34</v>
      </c>
      <c r="H30" s="10">
        <f t="shared" si="4"/>
        <v>3190</v>
      </c>
      <c r="I30" s="10">
        <f t="shared" si="4"/>
        <v>-331.63000000000102</v>
      </c>
      <c r="J30" s="10">
        <f t="shared" si="4"/>
        <v>2501.79</v>
      </c>
      <c r="K30" s="10">
        <f t="shared" si="4"/>
        <v>4908.59</v>
      </c>
      <c r="L30" s="10">
        <f t="shared" si="4"/>
        <v>4937.03</v>
      </c>
      <c r="M30" s="10">
        <f t="shared" si="4"/>
        <v>5538.51</v>
      </c>
      <c r="N30" s="10">
        <f t="shared" si="4"/>
        <v>47037.299999999981</v>
      </c>
      <c r="O30" s="10">
        <f>N30+SUM(O6:O29)</f>
        <v>51288.639999999992</v>
      </c>
      <c r="P30" s="10" t="s">
        <v>46</v>
      </c>
    </row>
    <row r="31" spans="1:16" s="22" customFormat="1" x14ac:dyDescent="0.2">
      <c r="A31" s="20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P31" s="22" t="s">
        <v>49</v>
      </c>
    </row>
    <row r="32" spans="1:16" s="22" customFormat="1" x14ac:dyDescent="0.2">
      <c r="A32" s="20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</row>
    <row r="33" spans="1:14" s="22" customFormat="1" x14ac:dyDescent="0.2">
      <c r="A33" s="23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</row>
    <row r="34" spans="1:14" s="22" customFormat="1" x14ac:dyDescent="0.2">
      <c r="A34" s="23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5"/>
    </row>
    <row r="37" spans="1:14" x14ac:dyDescent="0.2">
      <c r="I37" s="17"/>
    </row>
    <row r="49" spans="1:14" x14ac:dyDescent="0.2">
      <c r="A49" s="13" t="s">
        <v>39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</sheetData>
  <mergeCells count="4">
    <mergeCell ref="A1:N1"/>
    <mergeCell ref="A2:N2"/>
    <mergeCell ref="A3:N3"/>
    <mergeCell ref="A49:N49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Rockingham Acres T12</vt:lpstr>
      <vt:lpstr>T12 by month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Jonathan Cruise</cp:lastModifiedBy>
  <dcterms:created xsi:type="dcterms:W3CDTF">2022-03-24T08:55:57Z</dcterms:created>
  <dcterms:modified xsi:type="dcterms:W3CDTF">2026-05-12T21:17:39Z</dcterms:modified>
  <cp:category/>
</cp:coreProperties>
</file>